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<sst xmlns="http://schemas.openxmlformats.org/spreadsheetml/2006/main" count="121" uniqueCount="95">
  <si>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</si>
  <si>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</si>
  <si>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</si>
  <si>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</si>
  <si>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</si>
  <si>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</si>
  <si>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</si>
  <si>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</si>
  <si>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</si>
  <si>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</si>
  <si>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</si>
  <si>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</si>
  <si>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</si>
  <si>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</si>
  <si>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</si>
  <si>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</si>
  <si>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</si>
  <si>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</si>
  <si>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</si>
  <si>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</si>
  <si>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PASQUALE SOTTOCORNO</t>
  </si>
  <si>
    <t>20138 MILANO (MI) VIA MONTE POPERA, 12 C.F. 97504710159 C.M. MIIC8DR008</t>
  </si>
  <si>
    <t>704/PA del 21/12/2017</t>
  </si>
  <si>
    <t>FATTPA 13_17 del 18/12/2017</t>
  </si>
  <si>
    <t>4455 del 23/12/2017</t>
  </si>
  <si>
    <t>16/02 del 09/01/2018</t>
  </si>
  <si>
    <t>180169/E del 10/01/2018</t>
  </si>
  <si>
    <t>36/02 del 19/01/2018</t>
  </si>
  <si>
    <t>FATTPA 6_18 del 26/01/2018</t>
  </si>
  <si>
    <t>24/PI del 22/01/2018</t>
  </si>
  <si>
    <t>FATTPA 1_18 del 02/02/2018</t>
  </si>
  <si>
    <t>30021169 del 31/01/2018</t>
  </si>
  <si>
    <t>65 del 01/02/2018</t>
  </si>
  <si>
    <t>11/2018 del 09/02/2018</t>
  </si>
  <si>
    <t>FE/000001/18 del 30/01/2018</t>
  </si>
  <si>
    <t>55/02 del 20/02/2018</t>
  </si>
  <si>
    <t>FATTPA 1_18 del 12/02/2018</t>
  </si>
  <si>
    <t>30294 del 23/02/2018</t>
  </si>
  <si>
    <t>8718056051 del 20/02/2018</t>
  </si>
  <si>
    <t>FATTPA 44_18 del 22/03/2018</t>
  </si>
  <si>
    <t>FATTPA 40_18 del 02/03/2018</t>
  </si>
  <si>
    <t>15 del 27/02/2018</t>
  </si>
  <si>
    <t>72/02 del 13/03/2018</t>
  </si>
  <si>
    <t>15 del 28/02/2018</t>
  </si>
  <si>
    <t>494 del 21/03/2018</t>
  </si>
  <si>
    <t>11PA del 05/04/2018</t>
  </si>
  <si>
    <t>8718098340 del 21/03/2018</t>
  </si>
  <si>
    <t>1402/2018 del 30/03/2018</t>
  </si>
  <si>
    <t>1401/2018 del 30/03/2018</t>
  </si>
  <si>
    <t>187/PA del 28/03/2018</t>
  </si>
  <si>
    <t>E/65 del 17/04/2018</t>
  </si>
  <si>
    <t>175 del 11/04/2018</t>
  </si>
  <si>
    <t>30379 del 10/04/2018</t>
  </si>
  <si>
    <t>FATTPA 70_18 del 21/04/2018</t>
  </si>
  <si>
    <t>339/PI del 23/04/2018</t>
  </si>
  <si>
    <t>38/2018 del 24/04/2018</t>
  </si>
  <si>
    <t>37/2018 del 24/04/2018</t>
  </si>
  <si>
    <t>2018/5/45 del 30/04/2018</t>
  </si>
  <si>
    <t>110/02 del 08/05/2018</t>
  </si>
  <si>
    <t>8718155035 del 11/05/2018</t>
  </si>
  <si>
    <t>8718155037 del 11/05/2018</t>
  </si>
  <si>
    <t>111/02 del 08/05/2018</t>
  </si>
  <si>
    <t>208 del 17/05/2018</t>
  </si>
  <si>
    <t>FATTPA 9_18 del 18/05/2018</t>
  </si>
  <si>
    <t>137 del 15/05/2018</t>
  </si>
  <si>
    <t>15/PA del 17/05/2018</t>
  </si>
  <si>
    <t>30023019 del 16/05/2018</t>
  </si>
  <si>
    <t>30023018 del 16/05/2018</t>
  </si>
  <si>
    <t>30023020 del 16/05/2018</t>
  </si>
  <si>
    <t>FATTPA 81_18 del 27/05/2018</t>
  </si>
  <si>
    <t>E/107 del 24/05/2018</t>
  </si>
  <si>
    <t>30023196 del 22/05/2018</t>
  </si>
  <si>
    <t>30023194 del 22/05/2018</t>
  </si>
  <si>
    <t>30023195 del 22/05/2018</t>
  </si>
  <si>
    <t>FATTPA 20_18 del 28/05/2018</t>
  </si>
  <si>
    <t>PA15 del 25/05/2018</t>
  </si>
  <si>
    <t>FATTPA 12_18 del 24/05/2018</t>
  </si>
  <si>
    <t>57/2018 del 31/05/2018</t>
  </si>
  <si>
    <t>000106-2018-FT PA del 28/05/2018</t>
  </si>
  <si>
    <t>134/02 del 12/06/2018</t>
  </si>
  <si>
    <t>133/02 del 12/06/2018</t>
  </si>
  <si>
    <t>FATTPA 4_18 del 12/06/2018</t>
  </si>
  <si>
    <t>FATTPA 6_18 del 20/06/2018</t>
  </si>
  <si>
    <t>002/2018 del 18/06/2018</t>
  </si>
  <si>
    <t>156/02 del 18/06/2018</t>
  </si>
  <si>
    <t>8718220817 del 27/06/2018</t>
  </si>
  <si>
    <t>30023820 del 21/06/2018</t>
  </si>
  <si>
    <t>78 del 29/06/2018</t>
  </si>
  <si>
    <t>30024168 del 16/07/2018</t>
  </si>
  <si>
    <t>1/PA del 06/09/2018</t>
  </si>
  <si>
    <t>286/PA del 15/09/2018</t>
  </si>
  <si>
    <t>058 del 29/08/2018</t>
  </si>
  <si>
    <t>499/PA del 13/09/2018</t>
  </si>
  <si>
    <t>240 del 14/09/2018</t>
  </si>
  <si>
    <t>20184G03793 del 28/09/2018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</si>
</sst>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E19" sqref="E19:F19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69</v>
      </c>
      <c r="B10" s="37"/>
      <c r="C10" s="50">
        <f>SUM(C16:D19)</f>
        <v>82963.1</v>
      </c>
      <c r="D10" s="37"/>
      <c r="E10" s="38">
        <f>('Trimestre 1'!H1+'Trimestre 2'!H1+'Trimestre 3'!H1+'Trimestre 4'!H1)/C10</f>
        <v>-25.485548032800125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17</v>
      </c>
      <c r="C16" s="51">
        <f>'Trimestre 1'!B1</f>
        <v>20976.52</v>
      </c>
      <c r="D16" s="52"/>
      <c r="E16" s="51">
        <f>'Trimestre 1'!G1</f>
        <v>-22.656763848340905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48</v>
      </c>
      <c r="C17" s="51">
        <f>'Trimestre 2'!B1</f>
        <v>61448.810000000005</v>
      </c>
      <c r="D17" s="52"/>
      <c r="E17" s="51">
        <f>'Trimestre 2'!G1</f>
        <v>-24.96957695356509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4</v>
      </c>
      <c r="C18" s="51">
        <f>'Trimestre 3'!B1</f>
        <v>537.77</v>
      </c>
      <c r="D18" s="52"/>
      <c r="E18" s="51">
        <f>'Trimestre 3'!G1</f>
        <v>-22.114881826803284</v>
      </c>
      <c r="F18" s="53"/>
    </row>
    <row r="19" spans="1:6" ht="21.75" customHeight="1" thickBot="1">
      <c r="A19" s="24" t="s">
        <v>18</v>
      </c>
      <c r="B19" s="25"/>
      <c r="C19" s="47"/>
      <c r="D19" s="49"/>
      <c r="E19" s="47"/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20976.52</v>
      </c>
      <c r="C1">
        <f>COUNTA(A4:A203)</f>
        <v>17</v>
      </c>
      <c r="G1" s="20">
        <f>IF(B1&lt;&gt;0,H1/B1,0)</f>
        <v>-22.656763848340905</v>
      </c>
      <c r="H1" s="19">
        <f>SUM(H4:H195)</f>
        <v>-475260.06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1700</v>
      </c>
      <c r="C4" s="17">
        <v>43128</v>
      </c>
      <c r="D4" s="17">
        <v>43122</v>
      </c>
      <c r="E4" s="17"/>
      <c r="F4" s="17"/>
      <c r="G4" s="1">
        <f>D4-C4-(F4-E4)</f>
        <v>-6</v>
      </c>
      <c r="H4" s="16">
        <f>B4*G4</f>
        <v>-10200</v>
      </c>
    </row>
    <row r="5" spans="1:8" ht="15">
      <c r="A5" s="28" t="s">
        <v>23</v>
      </c>
      <c r="B5" s="16">
        <v>532</v>
      </c>
      <c r="C5" s="17">
        <v>43128</v>
      </c>
      <c r="D5" s="17">
        <v>43122</v>
      </c>
      <c r="E5" s="17"/>
      <c r="F5" s="17"/>
      <c r="G5" s="1">
        <f aca="true" t="shared" si="0" ref="G5:G68">D5-C5-(F5-E5)</f>
        <v>-6</v>
      </c>
      <c r="H5" s="16">
        <f aca="true" t="shared" si="1" ref="H5:H68">B5*G5</f>
        <v>-3192</v>
      </c>
    </row>
    <row r="6" spans="1:8" ht="15">
      <c r="A6" s="28" t="s">
        <v>24</v>
      </c>
      <c r="B6" s="16">
        <v>439.17</v>
      </c>
      <c r="C6" s="17">
        <v>43128</v>
      </c>
      <c r="D6" s="17">
        <v>43122</v>
      </c>
      <c r="E6" s="17"/>
      <c r="F6" s="17"/>
      <c r="G6" s="1">
        <f t="shared" si="0"/>
        <v>-6</v>
      </c>
      <c r="H6" s="16">
        <f t="shared" si="1"/>
        <v>-2635.02</v>
      </c>
    </row>
    <row r="7" spans="1:8" ht="15">
      <c r="A7" s="28" t="s">
        <v>25</v>
      </c>
      <c r="B7" s="16">
        <v>4746.15</v>
      </c>
      <c r="C7" s="17">
        <v>43142</v>
      </c>
      <c r="D7" s="17">
        <v>43122</v>
      </c>
      <c r="E7" s="17"/>
      <c r="F7" s="17"/>
      <c r="G7" s="1">
        <f t="shared" si="0"/>
        <v>-20</v>
      </c>
      <c r="H7" s="16">
        <f t="shared" si="1"/>
        <v>-94923</v>
      </c>
    </row>
    <row r="8" spans="1:8" ht="15">
      <c r="A8" s="28" t="s">
        <v>26</v>
      </c>
      <c r="B8" s="16">
        <v>1280</v>
      </c>
      <c r="C8" s="17">
        <v>43142</v>
      </c>
      <c r="D8" s="17">
        <v>43122</v>
      </c>
      <c r="E8" s="17"/>
      <c r="F8" s="17"/>
      <c r="G8" s="1">
        <f t="shared" si="0"/>
        <v>-20</v>
      </c>
      <c r="H8" s="16">
        <f t="shared" si="1"/>
        <v>-25600</v>
      </c>
    </row>
    <row r="9" spans="1:8" ht="15">
      <c r="A9" s="28" t="s">
        <v>27</v>
      </c>
      <c r="B9" s="16">
        <v>3008.88</v>
      </c>
      <c r="C9" s="17">
        <v>43152</v>
      </c>
      <c r="D9" s="17">
        <v>43131</v>
      </c>
      <c r="E9" s="17"/>
      <c r="F9" s="17"/>
      <c r="G9" s="1">
        <f t="shared" si="0"/>
        <v>-21</v>
      </c>
      <c r="H9" s="16">
        <f t="shared" si="1"/>
        <v>-63186.48</v>
      </c>
    </row>
    <row r="10" spans="1:8" ht="15">
      <c r="A10" s="28" t="s">
        <v>28</v>
      </c>
      <c r="B10" s="16">
        <v>1764</v>
      </c>
      <c r="C10" s="17">
        <v>43159</v>
      </c>
      <c r="D10" s="17">
        <v>43131</v>
      </c>
      <c r="E10" s="17"/>
      <c r="F10" s="17"/>
      <c r="G10" s="1">
        <f t="shared" si="0"/>
        <v>-28</v>
      </c>
      <c r="H10" s="16">
        <f t="shared" si="1"/>
        <v>-49392</v>
      </c>
    </row>
    <row r="11" spans="1:8" ht="15">
      <c r="A11" s="28" t="s">
        <v>29</v>
      </c>
      <c r="B11" s="16">
        <v>597</v>
      </c>
      <c r="C11" s="17">
        <v>43159</v>
      </c>
      <c r="D11" s="17">
        <v>43131</v>
      </c>
      <c r="E11" s="17"/>
      <c r="F11" s="17"/>
      <c r="G11" s="1">
        <f t="shared" si="0"/>
        <v>-28</v>
      </c>
      <c r="H11" s="16">
        <f t="shared" si="1"/>
        <v>-16716</v>
      </c>
    </row>
    <row r="12" spans="1:8" ht="15">
      <c r="A12" s="28" t="s">
        <v>30</v>
      </c>
      <c r="B12" s="16">
        <v>114.29</v>
      </c>
      <c r="C12" s="17">
        <v>43174</v>
      </c>
      <c r="D12" s="17">
        <v>43143</v>
      </c>
      <c r="E12" s="17"/>
      <c r="F12" s="17"/>
      <c r="G12" s="1">
        <f t="shared" si="0"/>
        <v>-31</v>
      </c>
      <c r="H12" s="16">
        <f t="shared" si="1"/>
        <v>-3542.9900000000002</v>
      </c>
    </row>
    <row r="13" spans="1:8" ht="15">
      <c r="A13" s="28" t="s">
        <v>31</v>
      </c>
      <c r="B13" s="16">
        <v>149.4</v>
      </c>
      <c r="C13" s="17">
        <v>43174</v>
      </c>
      <c r="D13" s="17">
        <v>43143</v>
      </c>
      <c r="E13" s="17"/>
      <c r="F13" s="17"/>
      <c r="G13" s="1">
        <f t="shared" si="0"/>
        <v>-31</v>
      </c>
      <c r="H13" s="16">
        <f t="shared" si="1"/>
        <v>-4631.400000000001</v>
      </c>
    </row>
    <row r="14" spans="1:8" ht="15">
      <c r="A14" s="28" t="s">
        <v>32</v>
      </c>
      <c r="B14" s="16">
        <v>627.27</v>
      </c>
      <c r="C14" s="17">
        <v>43174</v>
      </c>
      <c r="D14" s="17">
        <v>43143</v>
      </c>
      <c r="E14" s="17"/>
      <c r="F14" s="17"/>
      <c r="G14" s="1">
        <f t="shared" si="0"/>
        <v>-31</v>
      </c>
      <c r="H14" s="16">
        <f t="shared" si="1"/>
        <v>-19445.37</v>
      </c>
    </row>
    <row r="15" spans="1:8" ht="15">
      <c r="A15" s="28" t="s">
        <v>33</v>
      </c>
      <c r="B15" s="16">
        <v>245</v>
      </c>
      <c r="C15" s="17">
        <v>43174</v>
      </c>
      <c r="D15" s="17">
        <v>43143</v>
      </c>
      <c r="E15" s="17"/>
      <c r="F15" s="17"/>
      <c r="G15" s="1">
        <f t="shared" si="0"/>
        <v>-31</v>
      </c>
      <c r="H15" s="16">
        <f t="shared" si="1"/>
        <v>-7595</v>
      </c>
    </row>
    <row r="16" spans="1:8" ht="15">
      <c r="A16" s="28" t="s">
        <v>34</v>
      </c>
      <c r="B16" s="16">
        <v>1000</v>
      </c>
      <c r="C16" s="17">
        <v>43174</v>
      </c>
      <c r="D16" s="17">
        <v>43143</v>
      </c>
      <c r="E16" s="17"/>
      <c r="F16" s="17"/>
      <c r="G16" s="1">
        <f t="shared" si="0"/>
        <v>-31</v>
      </c>
      <c r="H16" s="16">
        <f t="shared" si="1"/>
        <v>-31000</v>
      </c>
    </row>
    <row r="17" spans="1:8" ht="15">
      <c r="A17" s="28" t="s">
        <v>35</v>
      </c>
      <c r="B17" s="16">
        <v>4396.91</v>
      </c>
      <c r="C17" s="17">
        <v>43182</v>
      </c>
      <c r="D17" s="17">
        <v>43152</v>
      </c>
      <c r="E17" s="17"/>
      <c r="F17" s="17"/>
      <c r="G17" s="1">
        <f t="shared" si="0"/>
        <v>-30</v>
      </c>
      <c r="H17" s="16">
        <f t="shared" si="1"/>
        <v>-131907.3</v>
      </c>
    </row>
    <row r="18" spans="1:8" ht="15">
      <c r="A18" s="28" t="s">
        <v>36</v>
      </c>
      <c r="B18" s="16">
        <v>210</v>
      </c>
      <c r="C18" s="17">
        <v>43182</v>
      </c>
      <c r="D18" s="17">
        <v>43152</v>
      </c>
      <c r="E18" s="17"/>
      <c r="F18" s="17"/>
      <c r="G18" s="1">
        <f t="shared" si="0"/>
        <v>-30</v>
      </c>
      <c r="H18" s="16">
        <f t="shared" si="1"/>
        <v>-6300</v>
      </c>
    </row>
    <row r="19" spans="1:8" ht="15">
      <c r="A19" s="28" t="s">
        <v>37</v>
      </c>
      <c r="B19" s="16">
        <v>148.8</v>
      </c>
      <c r="C19" s="17">
        <v>43187</v>
      </c>
      <c r="D19" s="17">
        <v>43157</v>
      </c>
      <c r="E19" s="17"/>
      <c r="F19" s="17"/>
      <c r="G19" s="1">
        <f t="shared" si="0"/>
        <v>-30</v>
      </c>
      <c r="H19" s="16">
        <f t="shared" si="1"/>
        <v>-4464</v>
      </c>
    </row>
    <row r="20" spans="1:8" ht="15">
      <c r="A20" s="28" t="s">
        <v>38</v>
      </c>
      <c r="B20" s="16">
        <v>17.65</v>
      </c>
      <c r="C20" s="17">
        <v>43187</v>
      </c>
      <c r="D20" s="17">
        <v>43157</v>
      </c>
      <c r="E20" s="17"/>
      <c r="F20" s="17"/>
      <c r="G20" s="1">
        <f t="shared" si="0"/>
        <v>-30</v>
      </c>
      <c r="H20" s="16">
        <f t="shared" si="1"/>
        <v>-529.5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61448.810000000005</v>
      </c>
      <c r="C1">
        <f>COUNTA(A4:A203)</f>
        <v>48</v>
      </c>
      <c r="G1" s="20">
        <f>IF(B1&lt;&gt;0,H1/B1,0)</f>
        <v>-24.96957695356509</v>
      </c>
      <c r="H1" s="19">
        <f>SUM(H4:H195)</f>
        <v>-1534350.7900000003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39</v>
      </c>
      <c r="B4" s="16">
        <v>936</v>
      </c>
      <c r="C4" s="17">
        <v>43225</v>
      </c>
      <c r="D4" s="17">
        <v>43196</v>
      </c>
      <c r="E4" s="17"/>
      <c r="F4" s="17"/>
      <c r="G4" s="1">
        <f>D4-C4-(F4-E4)</f>
        <v>-29</v>
      </c>
      <c r="H4" s="16">
        <f>B4*G4</f>
        <v>-27144</v>
      </c>
    </row>
    <row r="5" spans="1:8" ht="15">
      <c r="A5" s="28" t="s">
        <v>40</v>
      </c>
      <c r="B5" s="16">
        <v>918</v>
      </c>
      <c r="C5" s="17">
        <v>43202</v>
      </c>
      <c r="D5" s="17">
        <v>43196</v>
      </c>
      <c r="E5" s="17"/>
      <c r="F5" s="17"/>
      <c r="G5" s="1">
        <f aca="true" t="shared" si="0" ref="G5:G68">D5-C5-(F5-E5)</f>
        <v>-6</v>
      </c>
      <c r="H5" s="16">
        <f aca="true" t="shared" si="1" ref="H5:H68">B5*G5</f>
        <v>-5508</v>
      </c>
    </row>
    <row r="6" spans="1:8" ht="15">
      <c r="A6" s="28" t="s">
        <v>41</v>
      </c>
      <c r="B6" s="16">
        <v>3249</v>
      </c>
      <c r="C6" s="17">
        <v>43208</v>
      </c>
      <c r="D6" s="17">
        <v>43196</v>
      </c>
      <c r="E6" s="17"/>
      <c r="F6" s="17"/>
      <c r="G6" s="1">
        <f t="shared" si="0"/>
        <v>-12</v>
      </c>
      <c r="H6" s="16">
        <f t="shared" si="1"/>
        <v>-38988</v>
      </c>
    </row>
    <row r="7" spans="1:8" ht="15">
      <c r="A7" s="28" t="s">
        <v>42</v>
      </c>
      <c r="B7" s="16">
        <v>4826.75</v>
      </c>
      <c r="C7" s="17">
        <v>43208</v>
      </c>
      <c r="D7" s="17">
        <v>43196</v>
      </c>
      <c r="E7" s="17"/>
      <c r="F7" s="17"/>
      <c r="G7" s="1">
        <f t="shared" si="0"/>
        <v>-12</v>
      </c>
      <c r="H7" s="16">
        <f t="shared" si="1"/>
        <v>-57921</v>
      </c>
    </row>
    <row r="8" spans="1:8" ht="15">
      <c r="A8" s="28" t="s">
        <v>43</v>
      </c>
      <c r="B8" s="16">
        <v>230</v>
      </c>
      <c r="C8" s="17">
        <v>43202</v>
      </c>
      <c r="D8" s="17">
        <v>43196</v>
      </c>
      <c r="E8" s="17"/>
      <c r="F8" s="17"/>
      <c r="G8" s="1">
        <f t="shared" si="0"/>
        <v>-6</v>
      </c>
      <c r="H8" s="16">
        <f t="shared" si="1"/>
        <v>-1380</v>
      </c>
    </row>
    <row r="9" spans="1:8" ht="15">
      <c r="A9" s="28" t="s">
        <v>44</v>
      </c>
      <c r="B9" s="16">
        <v>1584</v>
      </c>
      <c r="C9" s="17">
        <v>43225</v>
      </c>
      <c r="D9" s="17">
        <v>43196</v>
      </c>
      <c r="E9" s="17"/>
      <c r="F9" s="17"/>
      <c r="G9" s="1">
        <f t="shared" si="0"/>
        <v>-29</v>
      </c>
      <c r="H9" s="16">
        <f t="shared" si="1"/>
        <v>-45936</v>
      </c>
    </row>
    <row r="10" spans="1:8" ht="15">
      <c r="A10" s="28" t="s">
        <v>45</v>
      </c>
      <c r="B10" s="16">
        <v>891.8</v>
      </c>
      <c r="C10" s="17">
        <v>43229</v>
      </c>
      <c r="D10" s="17">
        <v>43199</v>
      </c>
      <c r="E10" s="17"/>
      <c r="F10" s="17"/>
      <c r="G10" s="1">
        <f t="shared" si="0"/>
        <v>-30</v>
      </c>
      <c r="H10" s="16">
        <f t="shared" si="1"/>
        <v>-26754</v>
      </c>
    </row>
    <row r="11" spans="1:8" ht="15">
      <c r="A11" s="28" t="s">
        <v>46</v>
      </c>
      <c r="B11" s="16">
        <v>15.87</v>
      </c>
      <c r="C11" s="17">
        <v>43229</v>
      </c>
      <c r="D11" s="17">
        <v>43199</v>
      </c>
      <c r="E11" s="17"/>
      <c r="F11" s="17"/>
      <c r="G11" s="1">
        <f t="shared" si="0"/>
        <v>-30</v>
      </c>
      <c r="H11" s="16">
        <f t="shared" si="1"/>
        <v>-476.09999999999997</v>
      </c>
    </row>
    <row r="12" spans="1:8" ht="15">
      <c r="A12" s="28" t="s">
        <v>47</v>
      </c>
      <c r="B12" s="16">
        <v>2786.55</v>
      </c>
      <c r="C12" s="17">
        <v>43229</v>
      </c>
      <c r="D12" s="17">
        <v>43199</v>
      </c>
      <c r="E12" s="17"/>
      <c r="F12" s="17"/>
      <c r="G12" s="1">
        <f t="shared" si="0"/>
        <v>-30</v>
      </c>
      <c r="H12" s="16">
        <f t="shared" si="1"/>
        <v>-83596.5</v>
      </c>
    </row>
    <row r="13" spans="1:8" ht="15">
      <c r="A13" s="28" t="s">
        <v>48</v>
      </c>
      <c r="B13" s="16">
        <v>357.2</v>
      </c>
      <c r="C13" s="17">
        <v>43244</v>
      </c>
      <c r="D13" s="17">
        <v>43199</v>
      </c>
      <c r="E13" s="17"/>
      <c r="F13" s="17"/>
      <c r="G13" s="1">
        <f t="shared" si="0"/>
        <v>-45</v>
      </c>
      <c r="H13" s="16">
        <f t="shared" si="1"/>
        <v>-16074</v>
      </c>
    </row>
    <row r="14" spans="1:8" ht="15">
      <c r="A14" s="28" t="s">
        <v>49</v>
      </c>
      <c r="B14" s="16">
        <v>600</v>
      </c>
      <c r="C14" s="17">
        <v>43229</v>
      </c>
      <c r="D14" s="17">
        <v>43199</v>
      </c>
      <c r="E14" s="17"/>
      <c r="F14" s="17"/>
      <c r="G14" s="1">
        <f t="shared" si="0"/>
        <v>-30</v>
      </c>
      <c r="H14" s="16">
        <f t="shared" si="1"/>
        <v>-18000</v>
      </c>
    </row>
    <row r="15" spans="1:8" ht="15">
      <c r="A15" s="28" t="s">
        <v>50</v>
      </c>
      <c r="B15" s="16">
        <v>1078</v>
      </c>
      <c r="C15" s="17">
        <v>43243</v>
      </c>
      <c r="D15" s="17">
        <v>43213</v>
      </c>
      <c r="E15" s="17"/>
      <c r="F15" s="17"/>
      <c r="G15" s="1">
        <f t="shared" si="0"/>
        <v>-30</v>
      </c>
      <c r="H15" s="16">
        <f t="shared" si="1"/>
        <v>-32340</v>
      </c>
    </row>
    <row r="16" spans="1:8" ht="15">
      <c r="A16" s="28" t="s">
        <v>51</v>
      </c>
      <c r="B16" s="16">
        <v>420</v>
      </c>
      <c r="C16" s="17">
        <v>43243</v>
      </c>
      <c r="D16" s="17">
        <v>43213</v>
      </c>
      <c r="E16" s="17"/>
      <c r="F16" s="17"/>
      <c r="G16" s="1">
        <f t="shared" si="0"/>
        <v>-30</v>
      </c>
      <c r="H16" s="16">
        <f t="shared" si="1"/>
        <v>-12600</v>
      </c>
    </row>
    <row r="17" spans="1:8" ht="15">
      <c r="A17" s="28" t="s">
        <v>52</v>
      </c>
      <c r="B17" s="16">
        <v>155.71</v>
      </c>
      <c r="C17" s="17">
        <v>43243</v>
      </c>
      <c r="D17" s="17">
        <v>43213</v>
      </c>
      <c r="E17" s="17"/>
      <c r="F17" s="17"/>
      <c r="G17" s="1">
        <f t="shared" si="0"/>
        <v>-30</v>
      </c>
      <c r="H17" s="16">
        <f t="shared" si="1"/>
        <v>-4671.3</v>
      </c>
    </row>
    <row r="18" spans="1:8" ht="15">
      <c r="A18" s="28" t="s">
        <v>53</v>
      </c>
      <c r="B18" s="16">
        <v>954</v>
      </c>
      <c r="C18" s="17">
        <v>43243</v>
      </c>
      <c r="D18" s="17">
        <v>43213</v>
      </c>
      <c r="E18" s="17"/>
      <c r="F18" s="17"/>
      <c r="G18" s="1">
        <f t="shared" si="0"/>
        <v>-30</v>
      </c>
      <c r="H18" s="16">
        <f t="shared" si="1"/>
        <v>-28620</v>
      </c>
    </row>
    <row r="19" spans="1:8" ht="15">
      <c r="A19" s="28" t="s">
        <v>54</v>
      </c>
      <c r="B19" s="16">
        <v>769</v>
      </c>
      <c r="C19" s="17">
        <v>43252</v>
      </c>
      <c r="D19" s="17">
        <v>43224</v>
      </c>
      <c r="E19" s="17"/>
      <c r="F19" s="17"/>
      <c r="G19" s="1">
        <f t="shared" si="0"/>
        <v>-28</v>
      </c>
      <c r="H19" s="16">
        <f t="shared" si="1"/>
        <v>-21532</v>
      </c>
    </row>
    <row r="20" spans="1:8" ht="15">
      <c r="A20" s="28" t="s">
        <v>55</v>
      </c>
      <c r="B20" s="16">
        <v>675</v>
      </c>
      <c r="C20" s="17">
        <v>43252</v>
      </c>
      <c r="D20" s="17">
        <v>43224</v>
      </c>
      <c r="E20" s="17"/>
      <c r="F20" s="17"/>
      <c r="G20" s="1">
        <f t="shared" si="0"/>
        <v>-28</v>
      </c>
      <c r="H20" s="16">
        <f t="shared" si="1"/>
        <v>-18900</v>
      </c>
    </row>
    <row r="21" spans="1:8" ht="15">
      <c r="A21" s="28" t="s">
        <v>56</v>
      </c>
      <c r="B21" s="16">
        <v>279</v>
      </c>
      <c r="C21" s="17">
        <v>43252</v>
      </c>
      <c r="D21" s="17">
        <v>43224</v>
      </c>
      <c r="E21" s="17"/>
      <c r="F21" s="17"/>
      <c r="G21" s="1">
        <f t="shared" si="0"/>
        <v>-28</v>
      </c>
      <c r="H21" s="16">
        <f t="shared" si="1"/>
        <v>-7812</v>
      </c>
    </row>
    <row r="22" spans="1:8" ht="15">
      <c r="A22" s="28" t="s">
        <v>57</v>
      </c>
      <c r="B22" s="16">
        <v>900</v>
      </c>
      <c r="C22" s="17">
        <v>43252</v>
      </c>
      <c r="D22" s="17">
        <v>43224</v>
      </c>
      <c r="E22" s="17"/>
      <c r="F22" s="17"/>
      <c r="G22" s="1">
        <f t="shared" si="0"/>
        <v>-28</v>
      </c>
      <c r="H22" s="16">
        <f t="shared" si="1"/>
        <v>-25200</v>
      </c>
    </row>
    <row r="23" spans="1:8" ht="15">
      <c r="A23" s="28" t="s">
        <v>58</v>
      </c>
      <c r="B23" s="16">
        <v>6823.71</v>
      </c>
      <c r="C23" s="17">
        <v>43271</v>
      </c>
      <c r="D23" s="17">
        <v>43241</v>
      </c>
      <c r="E23" s="17"/>
      <c r="F23" s="17"/>
      <c r="G23" s="1">
        <f t="shared" si="0"/>
        <v>-30</v>
      </c>
      <c r="H23" s="16">
        <f t="shared" si="1"/>
        <v>-204711.3</v>
      </c>
    </row>
    <row r="24" spans="1:8" ht="15">
      <c r="A24" s="28" t="s">
        <v>59</v>
      </c>
      <c r="B24" s="16">
        <v>5.23</v>
      </c>
      <c r="C24" s="17">
        <v>43271</v>
      </c>
      <c r="D24" s="17">
        <v>43241</v>
      </c>
      <c r="E24" s="17"/>
      <c r="F24" s="17"/>
      <c r="G24" s="1">
        <f t="shared" si="0"/>
        <v>-30</v>
      </c>
      <c r="H24" s="16">
        <f t="shared" si="1"/>
        <v>-156.9</v>
      </c>
    </row>
    <row r="25" spans="1:8" ht="15">
      <c r="A25" s="28" t="s">
        <v>60</v>
      </c>
      <c r="B25" s="16">
        <v>10.47</v>
      </c>
      <c r="C25" s="17">
        <v>43271</v>
      </c>
      <c r="D25" s="17">
        <v>43241</v>
      </c>
      <c r="E25" s="17"/>
      <c r="F25" s="17"/>
      <c r="G25" s="1">
        <f t="shared" si="0"/>
        <v>-30</v>
      </c>
      <c r="H25" s="16">
        <f t="shared" si="1"/>
        <v>-314.1</v>
      </c>
    </row>
    <row r="26" spans="1:8" ht="15">
      <c r="A26" s="28" t="s">
        <v>60</v>
      </c>
      <c r="B26" s="16">
        <v>10.47</v>
      </c>
      <c r="C26" s="17">
        <v>43271</v>
      </c>
      <c r="D26" s="17">
        <v>43241</v>
      </c>
      <c r="E26" s="17"/>
      <c r="F26" s="17"/>
      <c r="G26" s="1">
        <f t="shared" si="0"/>
        <v>-30</v>
      </c>
      <c r="H26" s="16">
        <f t="shared" si="1"/>
        <v>-314.1</v>
      </c>
    </row>
    <row r="27" spans="1:8" ht="15">
      <c r="A27" s="28" t="s">
        <v>61</v>
      </c>
      <c r="B27" s="16">
        <v>6277.46</v>
      </c>
      <c r="C27" s="17">
        <v>43271</v>
      </c>
      <c r="D27" s="17">
        <v>43241</v>
      </c>
      <c r="E27" s="17"/>
      <c r="F27" s="17"/>
      <c r="G27" s="1">
        <f t="shared" si="0"/>
        <v>-30</v>
      </c>
      <c r="H27" s="16">
        <f t="shared" si="1"/>
        <v>-188323.8</v>
      </c>
    </row>
    <row r="28" spans="1:8" ht="15">
      <c r="A28" s="28" t="s">
        <v>62</v>
      </c>
      <c r="B28" s="16">
        <v>1234</v>
      </c>
      <c r="C28" s="17">
        <v>43272</v>
      </c>
      <c r="D28" s="17">
        <v>43255</v>
      </c>
      <c r="E28" s="17"/>
      <c r="F28" s="17"/>
      <c r="G28" s="1">
        <f t="shared" si="0"/>
        <v>-17</v>
      </c>
      <c r="H28" s="16">
        <f t="shared" si="1"/>
        <v>-20978</v>
      </c>
    </row>
    <row r="29" spans="1:8" ht="15">
      <c r="A29" s="28" t="s">
        <v>63</v>
      </c>
      <c r="B29" s="16">
        <v>990</v>
      </c>
      <c r="C29" s="17">
        <v>43272</v>
      </c>
      <c r="D29" s="17">
        <v>43255</v>
      </c>
      <c r="E29" s="17"/>
      <c r="F29" s="17"/>
      <c r="G29" s="1">
        <f t="shared" si="0"/>
        <v>-17</v>
      </c>
      <c r="H29" s="16">
        <f t="shared" si="1"/>
        <v>-16830</v>
      </c>
    </row>
    <row r="30" spans="1:8" ht="15">
      <c r="A30" s="28" t="s">
        <v>64</v>
      </c>
      <c r="B30" s="16">
        <v>94.36</v>
      </c>
      <c r="C30" s="17">
        <v>43272</v>
      </c>
      <c r="D30" s="17">
        <v>43255</v>
      </c>
      <c r="E30" s="17"/>
      <c r="F30" s="17"/>
      <c r="G30" s="1">
        <f t="shared" si="0"/>
        <v>-17</v>
      </c>
      <c r="H30" s="16">
        <f t="shared" si="1"/>
        <v>-1604.12</v>
      </c>
    </row>
    <row r="31" spans="1:8" ht="15">
      <c r="A31" s="28" t="s">
        <v>65</v>
      </c>
      <c r="B31" s="16">
        <v>352.82</v>
      </c>
      <c r="C31" s="17">
        <v>43272</v>
      </c>
      <c r="D31" s="17">
        <v>43255</v>
      </c>
      <c r="E31" s="17"/>
      <c r="F31" s="17"/>
      <c r="G31" s="1">
        <f t="shared" si="0"/>
        <v>-17</v>
      </c>
      <c r="H31" s="16">
        <f t="shared" si="1"/>
        <v>-5997.94</v>
      </c>
    </row>
    <row r="32" spans="1:8" ht="15">
      <c r="A32" s="28" t="s">
        <v>66</v>
      </c>
      <c r="B32" s="16">
        <v>140.27</v>
      </c>
      <c r="C32" s="17">
        <v>43272</v>
      </c>
      <c r="D32" s="17">
        <v>43255</v>
      </c>
      <c r="E32" s="17"/>
      <c r="F32" s="17"/>
      <c r="G32" s="1">
        <f t="shared" si="0"/>
        <v>-17</v>
      </c>
      <c r="H32" s="16">
        <f t="shared" si="1"/>
        <v>-2384.59</v>
      </c>
    </row>
    <row r="33" spans="1:8" ht="15">
      <c r="A33" s="28" t="s">
        <v>67</v>
      </c>
      <c r="B33" s="16">
        <v>168.35</v>
      </c>
      <c r="C33" s="17">
        <v>43272</v>
      </c>
      <c r="D33" s="17">
        <v>43255</v>
      </c>
      <c r="E33" s="17"/>
      <c r="F33" s="17"/>
      <c r="G33" s="1">
        <f t="shared" si="0"/>
        <v>-17</v>
      </c>
      <c r="H33" s="16">
        <f t="shared" si="1"/>
        <v>-2861.95</v>
      </c>
    </row>
    <row r="34" spans="1:8" ht="15">
      <c r="A34" s="28" t="s">
        <v>68</v>
      </c>
      <c r="B34" s="16">
        <v>143.23</v>
      </c>
      <c r="C34" s="17">
        <v>43272</v>
      </c>
      <c r="D34" s="17">
        <v>43255</v>
      </c>
      <c r="E34" s="17"/>
      <c r="F34" s="17"/>
      <c r="G34" s="1">
        <f t="shared" si="0"/>
        <v>-17</v>
      </c>
      <c r="H34" s="16">
        <f t="shared" si="1"/>
        <v>-2434.91</v>
      </c>
    </row>
    <row r="35" spans="1:8" ht="15">
      <c r="A35" s="28" t="s">
        <v>69</v>
      </c>
      <c r="B35" s="16">
        <v>918</v>
      </c>
      <c r="C35" s="17">
        <v>43275</v>
      </c>
      <c r="D35" s="17">
        <v>43255</v>
      </c>
      <c r="E35" s="17"/>
      <c r="F35" s="17"/>
      <c r="G35" s="1">
        <f t="shared" si="0"/>
        <v>-20</v>
      </c>
      <c r="H35" s="16">
        <f t="shared" si="1"/>
        <v>-18360</v>
      </c>
    </row>
    <row r="36" spans="1:8" ht="15">
      <c r="A36" s="28" t="s">
        <v>70</v>
      </c>
      <c r="B36" s="16">
        <v>1180</v>
      </c>
      <c r="C36" s="17">
        <v>43278</v>
      </c>
      <c r="D36" s="17">
        <v>43255</v>
      </c>
      <c r="E36" s="17"/>
      <c r="F36" s="17"/>
      <c r="G36" s="1">
        <f t="shared" si="0"/>
        <v>-23</v>
      </c>
      <c r="H36" s="16">
        <f t="shared" si="1"/>
        <v>-27140</v>
      </c>
    </row>
    <row r="37" spans="1:8" ht="15">
      <c r="A37" s="28" t="s">
        <v>71</v>
      </c>
      <c r="B37" s="16">
        <v>139.66</v>
      </c>
      <c r="C37" s="17">
        <v>43278</v>
      </c>
      <c r="D37" s="17">
        <v>43255</v>
      </c>
      <c r="E37" s="17"/>
      <c r="F37" s="17"/>
      <c r="G37" s="1">
        <f t="shared" si="0"/>
        <v>-23</v>
      </c>
      <c r="H37" s="16">
        <f t="shared" si="1"/>
        <v>-3212.18</v>
      </c>
    </row>
    <row r="38" spans="1:8" ht="15">
      <c r="A38" s="28" t="s">
        <v>72</v>
      </c>
      <c r="B38" s="16">
        <v>100.04</v>
      </c>
      <c r="C38" s="17">
        <v>43278</v>
      </c>
      <c r="D38" s="17">
        <v>43255</v>
      </c>
      <c r="E38" s="17"/>
      <c r="F38" s="17"/>
      <c r="G38" s="1">
        <f t="shared" si="0"/>
        <v>-23</v>
      </c>
      <c r="H38" s="16">
        <f t="shared" si="1"/>
        <v>-2300.92</v>
      </c>
    </row>
    <row r="39" spans="1:8" ht="15">
      <c r="A39" s="28" t="s">
        <v>73</v>
      </c>
      <c r="B39" s="16">
        <v>128.47</v>
      </c>
      <c r="C39" s="17">
        <v>43278</v>
      </c>
      <c r="D39" s="17">
        <v>43255</v>
      </c>
      <c r="E39" s="17"/>
      <c r="F39" s="17"/>
      <c r="G39" s="1">
        <f t="shared" si="0"/>
        <v>-23</v>
      </c>
      <c r="H39" s="16">
        <f t="shared" si="1"/>
        <v>-2954.81</v>
      </c>
    </row>
    <row r="40" spans="1:8" ht="15">
      <c r="A40" s="28" t="s">
        <v>74</v>
      </c>
      <c r="B40" s="16">
        <v>890</v>
      </c>
      <c r="C40" s="17">
        <v>43279</v>
      </c>
      <c r="D40" s="17">
        <v>43255</v>
      </c>
      <c r="E40" s="17"/>
      <c r="F40" s="17"/>
      <c r="G40" s="1">
        <f t="shared" si="0"/>
        <v>-24</v>
      </c>
      <c r="H40" s="16">
        <f t="shared" si="1"/>
        <v>-21360</v>
      </c>
    </row>
    <row r="41" spans="1:8" ht="15">
      <c r="A41" s="28" t="s">
        <v>75</v>
      </c>
      <c r="B41" s="16">
        <v>1300</v>
      </c>
      <c r="C41" s="17">
        <v>43278</v>
      </c>
      <c r="D41" s="17">
        <v>43255</v>
      </c>
      <c r="E41" s="17"/>
      <c r="F41" s="17"/>
      <c r="G41" s="1">
        <f t="shared" si="0"/>
        <v>-23</v>
      </c>
      <c r="H41" s="16">
        <f t="shared" si="1"/>
        <v>-29900</v>
      </c>
    </row>
    <row r="42" spans="1:8" ht="15">
      <c r="A42" s="28" t="s">
        <v>75</v>
      </c>
      <c r="B42" s="16">
        <v>1244</v>
      </c>
      <c r="C42" s="17">
        <v>43278</v>
      </c>
      <c r="D42" s="17">
        <v>43255</v>
      </c>
      <c r="E42" s="17"/>
      <c r="F42" s="17"/>
      <c r="G42" s="1">
        <f t="shared" si="0"/>
        <v>-23</v>
      </c>
      <c r="H42" s="16">
        <f t="shared" si="1"/>
        <v>-28612</v>
      </c>
    </row>
    <row r="43" spans="1:8" ht="15">
      <c r="A43" s="28" t="s">
        <v>76</v>
      </c>
      <c r="B43" s="16">
        <v>647.95</v>
      </c>
      <c r="C43" s="17">
        <v>43278</v>
      </c>
      <c r="D43" s="17">
        <v>43255</v>
      </c>
      <c r="E43" s="17"/>
      <c r="F43" s="17"/>
      <c r="G43" s="1">
        <f t="shared" si="0"/>
        <v>-23</v>
      </c>
      <c r="H43" s="16">
        <f t="shared" si="1"/>
        <v>-14902.85</v>
      </c>
    </row>
    <row r="44" spans="1:8" ht="15">
      <c r="A44" s="28" t="s">
        <v>77</v>
      </c>
      <c r="B44" s="16">
        <v>450</v>
      </c>
      <c r="C44" s="17">
        <v>43287</v>
      </c>
      <c r="D44" s="17">
        <v>43262</v>
      </c>
      <c r="E44" s="17"/>
      <c r="F44" s="17"/>
      <c r="G44" s="1">
        <f t="shared" si="0"/>
        <v>-25</v>
      </c>
      <c r="H44" s="16">
        <f t="shared" si="1"/>
        <v>-11250</v>
      </c>
    </row>
    <row r="45" spans="1:8" ht="15">
      <c r="A45" s="28" t="s">
        <v>78</v>
      </c>
      <c r="B45" s="16">
        <v>860.66</v>
      </c>
      <c r="C45" s="17">
        <v>43287</v>
      </c>
      <c r="D45" s="17">
        <v>43262</v>
      </c>
      <c r="E45" s="17"/>
      <c r="F45" s="17"/>
      <c r="G45" s="1">
        <f t="shared" si="0"/>
        <v>-25</v>
      </c>
      <c r="H45" s="16">
        <f t="shared" si="1"/>
        <v>-21516.5</v>
      </c>
    </row>
    <row r="46" spans="1:8" ht="15">
      <c r="A46" s="28" t="s">
        <v>79</v>
      </c>
      <c r="B46" s="16">
        <v>4773.02</v>
      </c>
      <c r="C46" s="17">
        <v>43295</v>
      </c>
      <c r="D46" s="17">
        <v>43269</v>
      </c>
      <c r="E46" s="17"/>
      <c r="F46" s="17"/>
      <c r="G46" s="1">
        <f t="shared" si="0"/>
        <v>-26</v>
      </c>
      <c r="H46" s="16">
        <f t="shared" si="1"/>
        <v>-124098.52000000002</v>
      </c>
    </row>
    <row r="47" spans="1:8" ht="15">
      <c r="A47" s="28" t="s">
        <v>80</v>
      </c>
      <c r="B47" s="16">
        <v>3761.1</v>
      </c>
      <c r="C47" s="17">
        <v>43295</v>
      </c>
      <c r="D47" s="17">
        <v>43269</v>
      </c>
      <c r="E47" s="17"/>
      <c r="F47" s="17"/>
      <c r="G47" s="1">
        <f t="shared" si="0"/>
        <v>-26</v>
      </c>
      <c r="H47" s="16">
        <f t="shared" si="1"/>
        <v>-97788.59999999999</v>
      </c>
    </row>
    <row r="48" spans="1:8" ht="15">
      <c r="A48" s="28" t="s">
        <v>81</v>
      </c>
      <c r="B48" s="16">
        <v>1200</v>
      </c>
      <c r="C48" s="17">
        <v>43295</v>
      </c>
      <c r="D48" s="17">
        <v>43269</v>
      </c>
      <c r="E48" s="17"/>
      <c r="F48" s="17"/>
      <c r="G48" s="1">
        <f t="shared" si="0"/>
        <v>-26</v>
      </c>
      <c r="H48" s="16">
        <f t="shared" si="1"/>
        <v>-31200</v>
      </c>
    </row>
    <row r="49" spans="1:8" ht="15">
      <c r="A49" s="28" t="s">
        <v>82</v>
      </c>
      <c r="B49" s="16">
        <v>3900</v>
      </c>
      <c r="C49" s="17">
        <v>43302</v>
      </c>
      <c r="D49" s="17">
        <v>43272</v>
      </c>
      <c r="E49" s="17"/>
      <c r="F49" s="17"/>
      <c r="G49" s="1">
        <f t="shared" si="0"/>
        <v>-30</v>
      </c>
      <c r="H49" s="16">
        <f t="shared" si="1"/>
        <v>-117000</v>
      </c>
    </row>
    <row r="50" spans="1:8" ht="15">
      <c r="A50" s="28" t="s">
        <v>83</v>
      </c>
      <c r="B50" s="16">
        <v>1850</v>
      </c>
      <c r="C50" s="17">
        <v>43302</v>
      </c>
      <c r="D50" s="17">
        <v>43272</v>
      </c>
      <c r="E50" s="17"/>
      <c r="F50" s="17"/>
      <c r="G50" s="1">
        <f t="shared" si="0"/>
        <v>-30</v>
      </c>
      <c r="H50" s="16">
        <f t="shared" si="1"/>
        <v>-55500</v>
      </c>
    </row>
    <row r="51" spans="1:8" ht="15">
      <c r="A51" s="28" t="s">
        <v>84</v>
      </c>
      <c r="B51" s="16">
        <v>229.66</v>
      </c>
      <c r="C51" s="17">
        <v>43302</v>
      </c>
      <c r="D51" s="17">
        <v>43272</v>
      </c>
      <c r="E51" s="17"/>
      <c r="F51" s="17"/>
      <c r="G51" s="1">
        <f t="shared" si="0"/>
        <v>-30</v>
      </c>
      <c r="H51" s="16">
        <f t="shared" si="1"/>
        <v>-6889.8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537.77</v>
      </c>
      <c r="C1">
        <f>COUNTA(A4:A203)</f>
        <v>4</v>
      </c>
      <c r="G1" s="20">
        <f>IF(B1&lt;&gt;0,H1/B1,0)</f>
        <v>-22.114881826803284</v>
      </c>
      <c r="H1" s="19">
        <f>SUM(H4:H195)</f>
        <v>-11892.720000000001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85</v>
      </c>
      <c r="B4" s="16">
        <v>72.11</v>
      </c>
      <c r="C4" s="17">
        <v>43322</v>
      </c>
      <c r="D4" s="17">
        <v>43298</v>
      </c>
      <c r="E4" s="17"/>
      <c r="F4" s="17"/>
      <c r="G4" s="1">
        <f>D4-C4-(F4-E4)</f>
        <v>-24</v>
      </c>
      <c r="H4" s="16">
        <f>B4*G4</f>
        <v>-1730.6399999999999</v>
      </c>
    </row>
    <row r="5" spans="1:8" ht="15">
      <c r="A5" s="28" t="s">
        <v>86</v>
      </c>
      <c r="B5" s="16">
        <v>131.6</v>
      </c>
      <c r="C5" s="17">
        <v>43307</v>
      </c>
      <c r="D5" s="17">
        <v>43298</v>
      </c>
      <c r="E5" s="17"/>
      <c r="F5" s="17"/>
      <c r="G5" s="1">
        <f aca="true" t="shared" si="0" ref="G5:G68">D5-C5-(F5-E5)</f>
        <v>-9</v>
      </c>
      <c r="H5" s="16">
        <f aca="true" t="shared" si="1" ref="H5:H68">B5*G5</f>
        <v>-1184.3999999999999</v>
      </c>
    </row>
    <row r="6" spans="1:8" ht="15">
      <c r="A6" s="28" t="s">
        <v>87</v>
      </c>
      <c r="B6" s="16">
        <v>94</v>
      </c>
      <c r="C6" s="17">
        <v>43322</v>
      </c>
      <c r="D6" s="17">
        <v>43298</v>
      </c>
      <c r="E6" s="17"/>
      <c r="F6" s="17"/>
      <c r="G6" s="1">
        <f t="shared" si="0"/>
        <v>-24</v>
      </c>
      <c r="H6" s="16">
        <f t="shared" si="1"/>
        <v>-2256</v>
      </c>
    </row>
    <row r="7" spans="1:8" ht="15">
      <c r="A7" s="28" t="s">
        <v>88</v>
      </c>
      <c r="B7" s="16">
        <v>240.06</v>
      </c>
      <c r="C7" s="17">
        <v>43371</v>
      </c>
      <c r="D7" s="17">
        <v>43343</v>
      </c>
      <c r="E7" s="17"/>
      <c r="F7" s="17"/>
      <c r="G7" s="1">
        <f t="shared" si="0"/>
        <v>-28</v>
      </c>
      <c r="H7" s="16">
        <f t="shared" si="1"/>
        <v>-6721.68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4681.25</v>
      </c>
      <c r="C1">
        <f>COUNTA(A4:A203)</f>
        <v>6</v>
      </c>
      <c r="G1" s="20">
        <f>IF(B1&lt;&gt;0,H1/B1,0)</f>
        <v>-19.835834445927905</v>
      </c>
      <c r="H1" s="19">
        <f>SUM(H4:H195)</f>
        <v>-92856.5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89</v>
      </c>
      <c r="B4" s="16">
        <v>600</v>
      </c>
      <c r="C4" s="17">
        <v>43385</v>
      </c>
      <c r="D4" s="17">
        <v>43374</v>
      </c>
      <c r="E4" s="17"/>
      <c r="F4" s="17"/>
      <c r="G4" s="1">
        <f>D4-C4-(F4-E4)</f>
        <v>-11</v>
      </c>
      <c r="H4" s="16">
        <f>B4*G4</f>
        <v>-6600</v>
      </c>
    </row>
    <row r="5" spans="1:8" ht="15">
      <c r="A5" s="28" t="s">
        <v>90</v>
      </c>
      <c r="B5" s="16">
        <v>614</v>
      </c>
      <c r="C5" s="17">
        <v>43391</v>
      </c>
      <c r="D5" s="17">
        <v>43374</v>
      </c>
      <c r="E5" s="17"/>
      <c r="F5" s="17"/>
      <c r="G5" s="1">
        <f aca="true" t="shared" si="0" ref="G5:G68">D5-C5-(F5-E5)</f>
        <v>-17</v>
      </c>
      <c r="H5" s="16">
        <f aca="true" t="shared" si="1" ref="H5:H68">B5*G5</f>
        <v>-10438</v>
      </c>
    </row>
    <row r="6" spans="1:8" ht="15">
      <c r="A6" s="28" t="s">
        <v>91</v>
      </c>
      <c r="B6" s="16">
        <v>1772.25</v>
      </c>
      <c r="C6" s="17">
        <v>43400</v>
      </c>
      <c r="D6" s="17">
        <v>43374</v>
      </c>
      <c r="E6" s="17"/>
      <c r="F6" s="17"/>
      <c r="G6" s="1">
        <f t="shared" si="0"/>
        <v>-26</v>
      </c>
      <c r="H6" s="16">
        <f t="shared" si="1"/>
        <v>-46078.5</v>
      </c>
    </row>
    <row r="7" spans="1:8" ht="15">
      <c r="A7" s="28" t="s">
        <v>92</v>
      </c>
      <c r="B7" s="16">
        <v>210</v>
      </c>
      <c r="C7" s="17">
        <v>43391</v>
      </c>
      <c r="D7" s="17">
        <v>43374</v>
      </c>
      <c r="E7" s="17"/>
      <c r="F7" s="17"/>
      <c r="G7" s="1">
        <f t="shared" si="0"/>
        <v>-17</v>
      </c>
      <c r="H7" s="16">
        <f t="shared" si="1"/>
        <v>-3570</v>
      </c>
    </row>
    <row r="8" spans="1:8" ht="15">
      <c r="A8" s="28" t="s">
        <v>93</v>
      </c>
      <c r="B8" s="16">
        <v>1300</v>
      </c>
      <c r="C8" s="17">
        <v>43391</v>
      </c>
      <c r="D8" s="17">
        <v>43374</v>
      </c>
      <c r="E8" s="17"/>
      <c r="F8" s="17"/>
      <c r="G8" s="1">
        <f t="shared" si="0"/>
        <v>-17</v>
      </c>
      <c r="H8" s="16">
        <f t="shared" si="1"/>
        <v>-22100</v>
      </c>
    </row>
    <row r="9" spans="1:8" ht="15">
      <c r="A9" s="28" t="s">
        <v>94</v>
      </c>
      <c r="B9" s="16">
        <v>185</v>
      </c>
      <c r="C9" s="17">
        <v>43418</v>
      </c>
      <c r="D9" s="17">
        <v>43396</v>
      </c>
      <c r="E9" s="17"/>
      <c r="F9" s="17"/>
      <c r="G9" s="1">
        <f t="shared" si="0"/>
        <v>-22</v>
      </c>
      <c r="H9" s="16">
        <f t="shared" si="1"/>
        <v>-4070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2018-10-31T13:18:47Z</dcterms:modified>
  <cp:category/>
  <cp:version/>
  <cp:contentType/>
  <cp:contentStatus/>
</cp:coreProperties>
</file>